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kelly/Downloads/Basecamp Download (6)/"/>
    </mc:Choice>
  </mc:AlternateContent>
  <xr:revisionPtr revIDLastSave="0" documentId="8_{9965B30C-F280-8C43-9736-490AEF314245}" xr6:coauthVersionLast="47" xr6:coauthVersionMax="47" xr10:uidLastSave="{00000000-0000-0000-0000-000000000000}"/>
  <bookViews>
    <workbookView xWindow="0" yWindow="500" windowWidth="24740" windowHeight="19300" xr2:uid="{00000000-000D-0000-FFFF-FFFF00000000}"/>
  </bookViews>
  <sheets>
    <sheet name="Vehicle" sheetId="1" r:id="rId1"/>
    <sheet name="Sheet2" sheetId="4" state="hidden" r:id="rId2"/>
    <sheet name="Vehicle Inventory" sheetId="2" r:id="rId3"/>
    <sheet name="Additional Requirements" sheetId="5" r:id="rId4"/>
  </sheets>
  <definedNames>
    <definedName name="_xlnm.Print_Area" localSheetId="3">'Additional Requirements'!$A$1:$C$16</definedName>
    <definedName name="_xlnm.Print_Area" localSheetId="0">Vehicle!$B$1:$D$60</definedName>
    <definedName name="_xlnm.Print_Area" localSheetId="2">'Vehicle Inventory'!$A$1:$E$26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60" i="1"/>
  <c r="C16" i="5"/>
  <c r="D59" i="1" s="1"/>
  <c r="D20" i="1"/>
  <c r="D27" i="1"/>
  <c r="B21" i="1"/>
  <c r="C4" i="1" l="1"/>
  <c r="C54" i="1"/>
  <c r="B27" i="1"/>
  <c r="E25" i="2" l="1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D54" i="1"/>
  <c r="D53" i="1"/>
  <c r="E26" i="2" l="1"/>
  <c r="D49" i="1" s="1"/>
  <c r="D47" i="1" l="1"/>
  <c r="D56" i="1" l="1"/>
  <c r="D50" i="1"/>
  <c r="D51" i="1" s="1"/>
  <c r="D55" i="1"/>
</calcChain>
</file>

<file path=xl/sharedStrings.xml><?xml version="1.0" encoding="utf-8"?>
<sst xmlns="http://schemas.openxmlformats.org/spreadsheetml/2006/main" count="121" uniqueCount="95">
  <si>
    <t xml:space="preserve">NFCC Emergency Response Vehicles Framework Agreement 
Vehicle Pricing </t>
  </si>
  <si>
    <t>ITEM</t>
  </si>
  <si>
    <t>DETAIL 
(to be populated by Framework Contractor)</t>
  </si>
  <si>
    <t xml:space="preserve">PRICE (£) </t>
  </si>
  <si>
    <t>CHASSIS STAGE</t>
  </si>
  <si>
    <t>Chassis / Base Vehicle</t>
  </si>
  <si>
    <t>Power Take Off</t>
  </si>
  <si>
    <t>CHASSIS STAGE - SUB TOTAL</t>
  </si>
  <si>
    <t>Pump, Controls and Instrumentation</t>
  </si>
  <si>
    <t>Foam / CAFS</t>
  </si>
  <si>
    <t>Hose-reel</t>
  </si>
  <si>
    <t>FIRE ENGINEERING STAGE - SUB TOTAL</t>
  </si>
  <si>
    <t>BODY BUILD</t>
  </si>
  <si>
    <t>Roof Walkways</t>
  </si>
  <si>
    <t xml:space="preserve">Vehicle Markings &amp; Livery </t>
  </si>
  <si>
    <t>Stowage Tunnel</t>
  </si>
  <si>
    <t>Alternative Power Generating Systems</t>
  </si>
  <si>
    <t>Electrics</t>
  </si>
  <si>
    <t xml:space="preserve">Vehicle Battery and Charging </t>
  </si>
  <si>
    <t>Appliance Lighting</t>
  </si>
  <si>
    <t>Scene Lighting</t>
  </si>
  <si>
    <t>Telescopic Mast Light</t>
  </si>
  <si>
    <t>Ladder Stowage and Gantries</t>
  </si>
  <si>
    <t>Vehicle Inventory</t>
  </si>
  <si>
    <t xml:space="preserve">Crew Cab Stowage </t>
  </si>
  <si>
    <t>Communications &amp; ICT</t>
  </si>
  <si>
    <t>Radio Installation</t>
  </si>
  <si>
    <t>CCTV</t>
  </si>
  <si>
    <t xml:space="preserve">Vehicle Control Systems </t>
  </si>
  <si>
    <t xml:space="preserve">Emergency Visual and Audible Warning Equipment </t>
  </si>
  <si>
    <t>CHASSIS STAGE PAYMENT (100%)</t>
  </si>
  <si>
    <t xml:space="preserve">95% OF BODY BUILD PAYMENT </t>
  </si>
  <si>
    <t xml:space="preserve">5% OF BODY BUILD PAYMENT </t>
  </si>
  <si>
    <t xml:space="preserve">NFCC Emergency Response Vehicles Framework Agreement 
Equipment List </t>
  </si>
  <si>
    <t>Quantity</t>
  </si>
  <si>
    <t>DETAIL 
(to be populated by Framework Contractor) e.g. Make, model etc.</t>
  </si>
  <si>
    <t xml:space="preserve">PRICE PER UNIT (£) </t>
  </si>
  <si>
    <t>TOTAL (£)</t>
  </si>
  <si>
    <t>After Sales Support</t>
  </si>
  <si>
    <t>Extended Warranty</t>
  </si>
  <si>
    <t xml:space="preserve">Training </t>
  </si>
  <si>
    <t>Documentation</t>
  </si>
  <si>
    <t xml:space="preserve"> TOTAL</t>
  </si>
  <si>
    <t xml:space="preserve">Please add equipment that your Contracting Authority/FRS want to purchase as part of the appliance / vehicle. </t>
  </si>
  <si>
    <t xml:space="preserve">FIRE ENGINEERING </t>
  </si>
  <si>
    <t xml:space="preserve">BOOM PACKAGE </t>
  </si>
  <si>
    <t>Water Installation</t>
  </si>
  <si>
    <t>Tank (if included with chassis)</t>
  </si>
  <si>
    <t>Tank (if included with body build)</t>
  </si>
  <si>
    <t>Taken from the Vehicle Inventory tab</t>
  </si>
  <si>
    <t>BOOM PACKAGE STAGE - SUB TOTAL</t>
  </si>
  <si>
    <t>Total cost of each Vehicle</t>
  </si>
  <si>
    <t>FIRE ENGINEERING PAYMENT (100%)</t>
  </si>
  <si>
    <t>BOOM PACKAGE PAYMENT (100%)</t>
  </si>
  <si>
    <t>Please select your vehicle type:</t>
  </si>
  <si>
    <t>Name of Bidder:</t>
  </si>
  <si>
    <t>Make of Vehicle:</t>
  </si>
  <si>
    <t>Model of Vehicle:</t>
  </si>
  <si>
    <t xml:space="preserve">Lot </t>
  </si>
  <si>
    <t>Pumping Appliance - GVW 3t and &lt;7.5t</t>
  </si>
  <si>
    <t>Pumping Appliance - GVW of more than 7.5t and &lt;16t</t>
  </si>
  <si>
    <t>Pumping Appliance - GVW of more than 16t</t>
  </si>
  <si>
    <t>Lot 1</t>
  </si>
  <si>
    <t>Lot 2</t>
  </si>
  <si>
    <t>Lot 3</t>
  </si>
  <si>
    <t>Lot 4</t>
  </si>
  <si>
    <t>Lot 5</t>
  </si>
  <si>
    <t>Aerial Appliance</t>
  </si>
  <si>
    <t>Special Vehicle (above 5t)</t>
  </si>
  <si>
    <t>Number of Vehicles:</t>
  </si>
  <si>
    <t>NFCC Emergency Response Vehicles Framework Agreement 
Additional Requirements</t>
  </si>
  <si>
    <t>Please add any additional requirements that your Contracting Authority/FRS require.</t>
  </si>
  <si>
    <t>ADDITIONAL REQUIREMENTS</t>
  </si>
  <si>
    <t>Labour Charge for the Bidder</t>
  </si>
  <si>
    <t>Labour Charge for the Contracting Authority</t>
  </si>
  <si>
    <t>Known inspection and interval replacements</t>
  </si>
  <si>
    <t>STAGE 1 PAYMENT</t>
  </si>
  <si>
    <t>STAGE 2 PAYMENT</t>
  </si>
  <si>
    <t>STAGE 4 PAYMENT</t>
  </si>
  <si>
    <t>TOTAL COST OF VEHICLE INVENTORY</t>
  </si>
  <si>
    <t>STAGE 3 PAYMENT (+ STAGE 4 PAYMENT IF PAYING IN 3 STAGES)</t>
  </si>
  <si>
    <t>TOTAL PRICE FOR ONE VEHICLE</t>
  </si>
  <si>
    <t>BODY BUILD STAGE - SUB TOTAL</t>
  </si>
  <si>
    <t>SPECIALIST EQUIPMENT PAYMENT (100%)</t>
  </si>
  <si>
    <t>SPECIALIST EQUIPMENT - SUB TOTAL</t>
  </si>
  <si>
    <t xml:space="preserve">SPECIALIST EQUIPMENT </t>
  </si>
  <si>
    <t>PERCENTAGE VOLUME DISCOUNT</t>
  </si>
  <si>
    <t>TOTAL NUMBER OF VEHICLES COST WITH VOLUME DISCOUNT AND ADDITIONAL REQUIREMENTS</t>
  </si>
  <si>
    <t>SUB TOTAL</t>
  </si>
  <si>
    <t>Bodywork &amp; Body Stowage</t>
  </si>
  <si>
    <t>Cab Exterior (if required)</t>
  </si>
  <si>
    <t>Crew Cab Interior (if required)</t>
  </si>
  <si>
    <t>Crew Cab - Number of Seats / Fire Crew (if required)</t>
  </si>
  <si>
    <t>Taken from the Additional Requirements tab</t>
  </si>
  <si>
    <t>Bidders to add the percentage volume discount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</si>
</sst>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theme="1"/>
      <name val="Arial"/>
      <family val="2"/>
    </font>
    <font>
      <sz val="10.5"/>
      <color theme="1"/>
      <name val="Calibri"/>
      <family val="2"/>
      <scheme val="minor"/>
    </font>
    <font>
      <sz val="10.5"/>
      <color theme="1"/>
      <name val="Arial"/>
      <family val="2"/>
    </font>
    <font>
      <i/>
      <sz val="10.5"/>
      <color theme="1"/>
      <name val="Arial"/>
      <family val="2"/>
    </font>
    <font>
      <b/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0" fillId="4" borderId="1" xfId="0" applyFill="1" applyBorder="1"/>
    <xf numFmtId="0" fontId="2" fillId="5" borderId="1" xfId="0" applyFont="1" applyFill="1" applyBorder="1"/>
    <xf numFmtId="0" fontId="2" fillId="0" borderId="0" xfId="0" applyFont="1"/>
    <xf numFmtId="164" fontId="0" fillId="0" borderId="0" xfId="0" applyNumberFormat="1"/>
    <xf numFmtId="0" fontId="1" fillId="5" borderId="1" xfId="0" applyFont="1" applyFill="1" applyBorder="1"/>
    <xf numFmtId="0" fontId="1" fillId="4" borderId="1" xfId="0" applyFont="1" applyFill="1" applyBorder="1"/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horizontal="left"/>
    </xf>
    <xf numFmtId="0" fontId="5" fillId="6" borderId="1" xfId="0" applyFont="1" applyFill="1" applyBorder="1"/>
    <xf numFmtId="0" fontId="7" fillId="6" borderId="0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8" fillId="3" borderId="1" xfId="0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7" fillId="4" borderId="1" xfId="0" applyFont="1" applyFill="1" applyBorder="1"/>
    <xf numFmtId="0" fontId="8" fillId="4" borderId="1" xfId="0" applyFont="1" applyFill="1" applyBorder="1" applyAlignment="1">
      <alignment horizontal="center"/>
    </xf>
    <xf numFmtId="164" fontId="7" fillId="4" borderId="1" xfId="0" applyNumberFormat="1" applyFont="1" applyFill="1" applyBorder="1"/>
    <xf numFmtId="0" fontId="7" fillId="4" borderId="2" xfId="0" applyFont="1" applyFill="1" applyBorder="1"/>
    <xf numFmtId="164" fontId="5" fillId="4" borderId="1" xfId="0" applyNumberFormat="1" applyFont="1" applyFill="1" applyBorder="1" applyAlignment="1">
      <alignment horizontal="center"/>
    </xf>
    <xf numFmtId="0" fontId="7" fillId="5" borderId="1" xfId="0" applyFont="1" applyFill="1" applyBorder="1"/>
    <xf numFmtId="0" fontId="8" fillId="5" borderId="1" xfId="0" applyFont="1" applyFill="1" applyBorder="1" applyAlignment="1">
      <alignment horizontal="center"/>
    </xf>
    <xf numFmtId="164" fontId="7" fillId="5" borderId="1" xfId="0" applyNumberFormat="1" applyFont="1" applyFill="1" applyBorder="1"/>
    <xf numFmtId="164" fontId="7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right"/>
    </xf>
    <xf numFmtId="164" fontId="5" fillId="5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5" fillId="2" borderId="1" xfId="0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7" fillId="2" borderId="1" xfId="0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7" fillId="6" borderId="1" xfId="0" applyFont="1" applyFill="1" applyBorder="1"/>
    <xf numFmtId="164" fontId="7" fillId="6" borderId="1" xfId="0" applyNumberFormat="1" applyFont="1" applyFill="1" applyBorder="1"/>
    <xf numFmtId="164" fontId="5" fillId="0" borderId="0" xfId="0" applyNumberFormat="1" applyFont="1" applyAlignment="1">
      <alignment horizontal="center"/>
    </xf>
    <xf numFmtId="0" fontId="10" fillId="0" borderId="0" xfId="0" applyFont="1"/>
    <xf numFmtId="0" fontId="2" fillId="6" borderId="1" xfId="0" applyFont="1" applyFill="1" applyBorder="1"/>
    <xf numFmtId="0" fontId="5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5" fillId="4" borderId="1" xfId="0" quotePrefix="1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9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63"/>
  <sheetViews>
    <sheetView tabSelected="1" zoomScaleNormal="100" workbookViewId="0">
      <selection activeCell="B1" sqref="B1:D1"/>
    </sheetView>
  </sheetViews>
  <sheetFormatPr baseColWidth="10" defaultColWidth="8.83203125" defaultRowHeight="15" x14ac:dyDescent="0.2"/>
  <cols>
    <col min="1" max="1" width="3.5" customWidth="1"/>
    <col min="2" max="2" width="67" customWidth="1"/>
    <col min="3" max="3" width="61.5" customWidth="1"/>
    <col min="4" max="4" width="14.83203125" customWidth="1"/>
    <col min="5" max="5" width="11.6640625" customWidth="1"/>
    <col min="6" max="6" width="32.1640625" customWidth="1"/>
  </cols>
  <sheetData>
    <row r="1" spans="1:4" ht="47" customHeight="1" x14ac:dyDescent="0.2">
      <c r="B1" s="60" t="s">
        <v>0</v>
      </c>
      <c r="C1" s="60"/>
      <c r="D1" s="60"/>
    </row>
    <row r="2" spans="1:4" x14ac:dyDescent="0.2">
      <c r="B2" s="12"/>
      <c r="C2" s="12"/>
      <c r="D2" s="12"/>
    </row>
    <row r="3" spans="1:4" x14ac:dyDescent="0.2">
      <c r="B3" s="13" t="s">
        <v>54</v>
      </c>
      <c r="C3" s="70" t="s">
        <v>68</v>
      </c>
      <c r="D3" s="70"/>
    </row>
    <row r="4" spans="1:4" x14ac:dyDescent="0.2">
      <c r="B4" s="13" t="s">
        <v>58</v>
      </c>
      <c r="C4" s="70" t="str">
        <f>VLOOKUP(C3,Sheet2!A19:B23, 2, FALSE)</f>
        <v>Lot 5</v>
      </c>
      <c r="D4" s="70"/>
    </row>
    <row r="5" spans="1:4" x14ac:dyDescent="0.2">
      <c r="B5" s="13" t="s">
        <v>69</v>
      </c>
      <c r="C5" s="70"/>
      <c r="D5" s="70"/>
    </row>
    <row r="6" spans="1:4" x14ac:dyDescent="0.2">
      <c r="B6" s="12"/>
      <c r="C6" s="12"/>
      <c r="D6" s="12"/>
    </row>
    <row r="7" spans="1:4" x14ac:dyDescent="0.2">
      <c r="B7" s="14" t="s">
        <v>55</v>
      </c>
      <c r="C7" s="67"/>
      <c r="D7" s="67"/>
    </row>
    <row r="8" spans="1:4" x14ac:dyDescent="0.2">
      <c r="B8" s="14" t="s">
        <v>56</v>
      </c>
      <c r="C8" s="68"/>
      <c r="D8" s="69"/>
    </row>
    <row r="9" spans="1:4" x14ac:dyDescent="0.2">
      <c r="B9" s="14" t="s">
        <v>57</v>
      </c>
      <c r="C9" s="68"/>
      <c r="D9" s="69"/>
    </row>
    <row r="10" spans="1:4" x14ac:dyDescent="0.2">
      <c r="B10" s="15"/>
      <c r="C10" s="16"/>
      <c r="D10" s="16"/>
    </row>
    <row r="11" spans="1:4" x14ac:dyDescent="0.2">
      <c r="B11" s="17" t="s">
        <v>51</v>
      </c>
      <c r="C11" s="12"/>
      <c r="D11" s="12"/>
    </row>
    <row r="12" spans="1:4" x14ac:dyDescent="0.2">
      <c r="B12" s="12"/>
      <c r="C12" s="12"/>
      <c r="D12" s="12"/>
    </row>
    <row r="13" spans="1:4" ht="30" x14ac:dyDescent="0.2">
      <c r="A13" s="2"/>
      <c r="B13" s="18" t="s">
        <v>1</v>
      </c>
      <c r="C13" s="19" t="s">
        <v>2</v>
      </c>
      <c r="D13" s="18" t="s">
        <v>3</v>
      </c>
    </row>
    <row r="14" spans="1:4" x14ac:dyDescent="0.2">
      <c r="A14" s="3"/>
      <c r="B14" s="61" t="s">
        <v>4</v>
      </c>
      <c r="C14" s="61"/>
      <c r="D14" s="61"/>
    </row>
    <row r="15" spans="1:4" x14ac:dyDescent="0.2">
      <c r="A15" s="3">
        <v>1</v>
      </c>
      <c r="B15" s="20" t="s">
        <v>5</v>
      </c>
      <c r="C15" s="21"/>
      <c r="D15" s="22"/>
    </row>
    <row r="16" spans="1:4" x14ac:dyDescent="0.2">
      <c r="A16" s="3">
        <v>2</v>
      </c>
      <c r="B16" s="20" t="s">
        <v>6</v>
      </c>
      <c r="C16" s="21"/>
      <c r="D16" s="22"/>
    </row>
    <row r="17" spans="1:5" x14ac:dyDescent="0.2">
      <c r="A17" s="3">
        <v>3</v>
      </c>
      <c r="B17" s="20" t="s">
        <v>90</v>
      </c>
      <c r="C17" s="21"/>
      <c r="D17" s="22"/>
      <c r="E17" s="11"/>
    </row>
    <row r="18" spans="1:5" x14ac:dyDescent="0.2">
      <c r="A18" s="3">
        <v>4</v>
      </c>
      <c r="B18" s="20" t="s">
        <v>91</v>
      </c>
      <c r="C18" s="21"/>
      <c r="D18" s="22"/>
      <c r="E18" s="11"/>
    </row>
    <row r="19" spans="1:5" x14ac:dyDescent="0.2">
      <c r="A19" s="3">
        <v>5</v>
      </c>
      <c r="B19" s="20" t="s">
        <v>92</v>
      </c>
      <c r="C19" s="20"/>
      <c r="D19" s="22"/>
      <c r="E19" s="11"/>
    </row>
    <row r="20" spans="1:5" x14ac:dyDescent="0.2">
      <c r="A20" s="3"/>
      <c r="B20" s="62" t="s">
        <v>7</v>
      </c>
      <c r="C20" s="62"/>
      <c r="D20" s="23">
        <f>SUM(D15:D19)</f>
        <v>0</v>
      </c>
    </row>
    <row r="21" spans="1:5" x14ac:dyDescent="0.2">
      <c r="A21" s="4"/>
      <c r="B21" s="63" t="str">
        <f>VLOOKUP(C3, Sheet2!A1:B5, 2, FALSE)</f>
        <v xml:space="preserve">SPECIALIST EQUIPMENT </v>
      </c>
      <c r="C21" s="64"/>
      <c r="D21" s="64"/>
      <c r="E21" s="11"/>
    </row>
    <row r="22" spans="1:5" x14ac:dyDescent="0.2">
      <c r="A22" s="4">
        <v>6</v>
      </c>
      <c r="B22" s="24" t="s">
        <v>46</v>
      </c>
      <c r="C22" s="25"/>
      <c r="D22" s="26"/>
      <c r="E22" s="11"/>
    </row>
    <row r="23" spans="1:5" x14ac:dyDescent="0.2">
      <c r="A23" s="4">
        <v>7</v>
      </c>
      <c r="B23" s="24" t="s">
        <v>8</v>
      </c>
      <c r="C23" s="25"/>
      <c r="D23" s="26"/>
    </row>
    <row r="24" spans="1:5" x14ac:dyDescent="0.2">
      <c r="A24" s="4">
        <v>8</v>
      </c>
      <c r="B24" s="24" t="s">
        <v>9</v>
      </c>
      <c r="C24" s="25"/>
      <c r="D24" s="26"/>
    </row>
    <row r="25" spans="1:5" x14ac:dyDescent="0.2">
      <c r="A25" s="4">
        <v>9</v>
      </c>
      <c r="B25" s="24" t="s">
        <v>10</v>
      </c>
      <c r="C25" s="25"/>
      <c r="D25" s="26"/>
    </row>
    <row r="26" spans="1:5" x14ac:dyDescent="0.2">
      <c r="A26" s="10">
        <v>10</v>
      </c>
      <c r="B26" s="27" t="s">
        <v>47</v>
      </c>
      <c r="C26" s="25"/>
      <c r="D26" s="26"/>
    </row>
    <row r="27" spans="1:5" x14ac:dyDescent="0.2">
      <c r="A27" s="5"/>
      <c r="B27" s="65" t="str">
        <f>VLOOKUP(C3,Sheet2!A7:B11,2,FALSE)</f>
        <v>SPECIALIST EQUIPMENT - SUB TOTAL</v>
      </c>
      <c r="C27" s="66"/>
      <c r="D27" s="28">
        <f>SUM(D22:D26)</f>
        <v>0</v>
      </c>
      <c r="E27" s="11"/>
    </row>
    <row r="28" spans="1:5" x14ac:dyDescent="0.2">
      <c r="A28" s="6"/>
      <c r="B28" s="59" t="s">
        <v>12</v>
      </c>
      <c r="C28" s="59"/>
      <c r="D28" s="59"/>
    </row>
    <row r="29" spans="1:5" x14ac:dyDescent="0.2">
      <c r="A29" s="6">
        <v>11</v>
      </c>
      <c r="B29" s="29" t="s">
        <v>13</v>
      </c>
      <c r="C29" s="30"/>
      <c r="D29" s="31"/>
    </row>
    <row r="30" spans="1:5" x14ac:dyDescent="0.2">
      <c r="A30" s="6">
        <v>12</v>
      </c>
      <c r="B30" s="29" t="s">
        <v>14</v>
      </c>
      <c r="C30" s="30"/>
      <c r="D30" s="31"/>
    </row>
    <row r="31" spans="1:5" x14ac:dyDescent="0.2">
      <c r="A31" s="6">
        <v>13</v>
      </c>
      <c r="B31" s="29" t="s">
        <v>89</v>
      </c>
      <c r="C31" s="30"/>
      <c r="D31" s="31"/>
      <c r="E31" s="50"/>
    </row>
    <row r="32" spans="1:5" x14ac:dyDescent="0.2">
      <c r="A32" s="9">
        <v>14</v>
      </c>
      <c r="B32" s="29" t="s">
        <v>48</v>
      </c>
      <c r="C32" s="30"/>
      <c r="D32" s="31"/>
    </row>
    <row r="33" spans="1:4" x14ac:dyDescent="0.2">
      <c r="A33" s="6">
        <v>15</v>
      </c>
      <c r="B33" s="29" t="s">
        <v>15</v>
      </c>
      <c r="C33" s="30"/>
      <c r="D33" s="31"/>
    </row>
    <row r="34" spans="1:4" x14ac:dyDescent="0.2">
      <c r="A34" s="6">
        <v>16</v>
      </c>
      <c r="B34" s="29" t="s">
        <v>16</v>
      </c>
      <c r="C34" s="30"/>
      <c r="D34" s="31"/>
    </row>
    <row r="35" spans="1:4" x14ac:dyDescent="0.2">
      <c r="A35" s="6">
        <v>17</v>
      </c>
      <c r="B35" s="29" t="s">
        <v>17</v>
      </c>
      <c r="C35" s="30"/>
      <c r="D35" s="31"/>
    </row>
    <row r="36" spans="1:4" x14ac:dyDescent="0.2">
      <c r="A36" s="6">
        <v>18</v>
      </c>
      <c r="B36" s="29" t="s">
        <v>18</v>
      </c>
      <c r="C36" s="30"/>
      <c r="D36" s="31"/>
    </row>
    <row r="37" spans="1:4" x14ac:dyDescent="0.2">
      <c r="A37" s="6">
        <v>19</v>
      </c>
      <c r="B37" s="29" t="s">
        <v>19</v>
      </c>
      <c r="C37" s="30"/>
      <c r="D37" s="31"/>
    </row>
    <row r="38" spans="1:4" x14ac:dyDescent="0.2">
      <c r="A38" s="6">
        <v>20</v>
      </c>
      <c r="B38" s="29" t="s">
        <v>20</v>
      </c>
      <c r="C38" s="30"/>
      <c r="D38" s="31"/>
    </row>
    <row r="39" spans="1:4" x14ac:dyDescent="0.2">
      <c r="A39" s="6">
        <v>21</v>
      </c>
      <c r="B39" s="29" t="s">
        <v>21</v>
      </c>
      <c r="C39" s="30"/>
      <c r="D39" s="31"/>
    </row>
    <row r="40" spans="1:4" x14ac:dyDescent="0.2">
      <c r="A40" s="6">
        <v>22</v>
      </c>
      <c r="B40" s="29" t="s">
        <v>22</v>
      </c>
      <c r="C40" s="30"/>
      <c r="D40" s="31"/>
    </row>
    <row r="41" spans="1:4" x14ac:dyDescent="0.2">
      <c r="A41" s="6">
        <v>23</v>
      </c>
      <c r="B41" s="29" t="s">
        <v>24</v>
      </c>
      <c r="C41" s="30"/>
      <c r="D41" s="31"/>
    </row>
    <row r="42" spans="1:4" x14ac:dyDescent="0.2">
      <c r="A42" s="6">
        <v>24</v>
      </c>
      <c r="B42" s="29" t="s">
        <v>25</v>
      </c>
      <c r="C42" s="30"/>
      <c r="D42" s="31"/>
    </row>
    <row r="43" spans="1:4" x14ac:dyDescent="0.2">
      <c r="A43" s="6">
        <v>25</v>
      </c>
      <c r="B43" s="29" t="s">
        <v>26</v>
      </c>
      <c r="C43" s="30"/>
      <c r="D43" s="31"/>
    </row>
    <row r="44" spans="1:4" x14ac:dyDescent="0.2">
      <c r="A44" s="6">
        <v>26</v>
      </c>
      <c r="B44" s="29" t="s">
        <v>27</v>
      </c>
      <c r="C44" s="30"/>
      <c r="D44" s="31"/>
    </row>
    <row r="45" spans="1:4" x14ac:dyDescent="0.2">
      <c r="A45" s="6">
        <v>27</v>
      </c>
      <c r="B45" s="29" t="s">
        <v>28</v>
      </c>
      <c r="C45" s="30"/>
      <c r="D45" s="31"/>
    </row>
    <row r="46" spans="1:4" x14ac:dyDescent="0.2">
      <c r="A46" s="6">
        <v>28</v>
      </c>
      <c r="B46" s="29" t="s">
        <v>29</v>
      </c>
      <c r="C46" s="30"/>
      <c r="D46" s="31"/>
    </row>
    <row r="47" spans="1:4" x14ac:dyDescent="0.2">
      <c r="A47" s="6"/>
      <c r="B47" s="29"/>
      <c r="C47" s="33" t="s">
        <v>88</v>
      </c>
      <c r="D47" s="34">
        <f>SUM(D29:D46)</f>
        <v>0</v>
      </c>
    </row>
    <row r="48" spans="1:4" ht="8.5" customHeight="1" x14ac:dyDescent="0.2">
      <c r="A48" s="51"/>
    </row>
    <row r="49" spans="1:5" x14ac:dyDescent="0.2">
      <c r="A49" s="6">
        <v>29</v>
      </c>
      <c r="B49" s="29" t="s">
        <v>23</v>
      </c>
      <c r="C49" s="30" t="s">
        <v>49</v>
      </c>
      <c r="D49" s="32">
        <f>'Vehicle Inventory'!$E$26</f>
        <v>0</v>
      </c>
    </row>
    <row r="50" spans="1:5" x14ac:dyDescent="0.2">
      <c r="A50" s="6"/>
      <c r="B50" s="29"/>
      <c r="C50" s="33" t="s">
        <v>82</v>
      </c>
      <c r="D50" s="32">
        <f>SUM(D47+D49)</f>
        <v>0</v>
      </c>
    </row>
    <row r="51" spans="1:5" x14ac:dyDescent="0.2">
      <c r="A51" s="2"/>
      <c r="B51" s="35"/>
      <c r="C51" s="36" t="s">
        <v>42</v>
      </c>
      <c r="D51" s="37">
        <f>SUM(D20+D27+D50)</f>
        <v>0</v>
      </c>
    </row>
    <row r="52" spans="1:5" x14ac:dyDescent="0.2">
      <c r="B52" s="12"/>
      <c r="C52" s="12"/>
      <c r="D52" s="12"/>
    </row>
    <row r="53" spans="1:5" x14ac:dyDescent="0.2">
      <c r="B53" s="38" t="s">
        <v>76</v>
      </c>
      <c r="C53" s="39" t="s">
        <v>30</v>
      </c>
      <c r="D53" s="40">
        <f>D20</f>
        <v>0</v>
      </c>
      <c r="E53" s="11"/>
    </row>
    <row r="54" spans="1:5" x14ac:dyDescent="0.2">
      <c r="B54" s="38" t="s">
        <v>77</v>
      </c>
      <c r="C54" s="39" t="str">
        <f>VLOOKUP(C3,Sheet2!A13:B17,2,FALSE)</f>
        <v>SPECIALIST EQUIPMENT PAYMENT (100%)</v>
      </c>
      <c r="D54" s="40">
        <f>SUM(D27)</f>
        <v>0</v>
      </c>
    </row>
    <row r="55" spans="1:5" x14ac:dyDescent="0.2">
      <c r="B55" s="38" t="s">
        <v>80</v>
      </c>
      <c r="C55" s="39" t="s">
        <v>31</v>
      </c>
      <c r="D55" s="40">
        <f>SUM(D47*95%)</f>
        <v>0</v>
      </c>
    </row>
    <row r="56" spans="1:5" x14ac:dyDescent="0.2">
      <c r="B56" s="38" t="s">
        <v>78</v>
      </c>
      <c r="C56" s="39" t="s">
        <v>32</v>
      </c>
      <c r="D56" s="40">
        <f>SUM(D47*5%)</f>
        <v>0</v>
      </c>
    </row>
    <row r="57" spans="1:5" x14ac:dyDescent="0.2">
      <c r="B57" s="58" t="s">
        <v>81</v>
      </c>
      <c r="C57" s="58"/>
      <c r="D57" s="41">
        <f>SUM(D53:D56)</f>
        <v>0</v>
      </c>
    </row>
    <row r="58" spans="1:5" x14ac:dyDescent="0.2">
      <c r="B58" s="12"/>
      <c r="C58" s="12"/>
      <c r="D58" s="12"/>
    </row>
    <row r="59" spans="1:5" x14ac:dyDescent="0.2">
      <c r="B59" s="52" t="s">
        <v>72</v>
      </c>
      <c r="C59" s="53" t="s">
        <v>93</v>
      </c>
      <c r="D59" s="42">
        <f>'Additional Requirements'!$C$16</f>
        <v>0</v>
      </c>
    </row>
    <row r="60" spans="1:5" ht="28.25" customHeight="1" x14ac:dyDescent="0.2">
      <c r="B60" s="54" t="s">
        <v>87</v>
      </c>
      <c r="C60" s="54"/>
      <c r="D60" s="41">
        <f>SUM(D57*C5)+D59</f>
        <v>0</v>
      </c>
      <c r="E60" s="11"/>
    </row>
    <row r="62" spans="1:5" x14ac:dyDescent="0.2">
      <c r="B62" s="55" t="s">
        <v>86</v>
      </c>
      <c r="C62" s="55"/>
      <c r="D62" s="55"/>
    </row>
    <row r="63" spans="1:5" ht="58.25" customHeight="1" x14ac:dyDescent="0.2">
      <c r="B63" s="56" t="s">
        <v>94</v>
      </c>
      <c r="C63" s="57"/>
      <c r="D63" s="57"/>
    </row>
  </sheetData>
  <mergeCells count="16">
    <mergeCell ref="B1:D1"/>
    <mergeCell ref="B14:D14"/>
    <mergeCell ref="B20:C20"/>
    <mergeCell ref="B21:D21"/>
    <mergeCell ref="B27:C27"/>
    <mergeCell ref="C7:D7"/>
    <mergeCell ref="C8:D8"/>
    <mergeCell ref="C9:D9"/>
    <mergeCell ref="C3:D3"/>
    <mergeCell ref="C4:D4"/>
    <mergeCell ref="C5:D5"/>
    <mergeCell ref="B60:C60"/>
    <mergeCell ref="B62:D62"/>
    <mergeCell ref="B63:D63"/>
    <mergeCell ref="B57:C57"/>
    <mergeCell ref="B28:D28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23"/>
  <sheetViews>
    <sheetView workbookViewId="0">
      <selection activeCell="F15" sqref="F15"/>
    </sheetView>
  </sheetViews>
  <sheetFormatPr baseColWidth="10" defaultColWidth="8.83203125" defaultRowHeight="15" x14ac:dyDescent="0.2"/>
  <cols>
    <col min="1" max="1" width="52.6640625" customWidth="1"/>
    <col min="2" max="2" width="45.5" customWidth="1"/>
  </cols>
  <sheetData>
    <row r="1" spans="1:2" x14ac:dyDescent="0.2">
      <c r="A1" s="7" t="s">
        <v>59</v>
      </c>
      <c r="B1" s="1" t="s">
        <v>44</v>
      </c>
    </row>
    <row r="2" spans="1:2" x14ac:dyDescent="0.2">
      <c r="A2" s="7" t="s">
        <v>60</v>
      </c>
      <c r="B2" s="1" t="s">
        <v>44</v>
      </c>
    </row>
    <row r="3" spans="1:2" x14ac:dyDescent="0.2">
      <c r="A3" s="7" t="s">
        <v>61</v>
      </c>
      <c r="B3" s="1" t="s">
        <v>44</v>
      </c>
    </row>
    <row r="4" spans="1:2" x14ac:dyDescent="0.2">
      <c r="A4" s="7" t="s">
        <v>67</v>
      </c>
      <c r="B4" s="1" t="s">
        <v>45</v>
      </c>
    </row>
    <row r="5" spans="1:2" x14ac:dyDescent="0.2">
      <c r="A5" s="7" t="s">
        <v>68</v>
      </c>
      <c r="B5" s="1" t="s">
        <v>85</v>
      </c>
    </row>
    <row r="6" spans="1:2" x14ac:dyDescent="0.2">
      <c r="B6" s="7"/>
    </row>
    <row r="7" spans="1:2" x14ac:dyDescent="0.2">
      <c r="A7" s="7" t="s">
        <v>59</v>
      </c>
      <c r="B7" s="1" t="s">
        <v>11</v>
      </c>
    </row>
    <row r="8" spans="1:2" x14ac:dyDescent="0.2">
      <c r="A8" s="7" t="s">
        <v>60</v>
      </c>
      <c r="B8" s="1" t="s">
        <v>11</v>
      </c>
    </row>
    <row r="9" spans="1:2" x14ac:dyDescent="0.2">
      <c r="A9" s="7" t="s">
        <v>61</v>
      </c>
      <c r="B9" s="1" t="s">
        <v>11</v>
      </c>
    </row>
    <row r="10" spans="1:2" x14ac:dyDescent="0.2">
      <c r="A10" s="7" t="s">
        <v>67</v>
      </c>
      <c r="B10" s="1" t="s">
        <v>50</v>
      </c>
    </row>
    <row r="11" spans="1:2" x14ac:dyDescent="0.2">
      <c r="A11" s="7" t="s">
        <v>68</v>
      </c>
      <c r="B11" s="1" t="s">
        <v>84</v>
      </c>
    </row>
    <row r="13" spans="1:2" x14ac:dyDescent="0.2">
      <c r="A13" s="7" t="s">
        <v>59</v>
      </c>
      <c r="B13" s="1" t="s">
        <v>52</v>
      </c>
    </row>
    <row r="14" spans="1:2" x14ac:dyDescent="0.2">
      <c r="A14" s="7" t="s">
        <v>60</v>
      </c>
      <c r="B14" s="1" t="s">
        <v>52</v>
      </c>
    </row>
    <row r="15" spans="1:2" x14ac:dyDescent="0.2">
      <c r="A15" s="7" t="s">
        <v>61</v>
      </c>
      <c r="B15" s="1" t="s">
        <v>52</v>
      </c>
    </row>
    <row r="16" spans="1:2" x14ac:dyDescent="0.2">
      <c r="A16" s="7" t="s">
        <v>67</v>
      </c>
      <c r="B16" s="1" t="s">
        <v>53</v>
      </c>
    </row>
    <row r="17" spans="1:2" x14ac:dyDescent="0.2">
      <c r="A17" s="7" t="s">
        <v>68</v>
      </c>
      <c r="B17" s="1" t="s">
        <v>83</v>
      </c>
    </row>
    <row r="19" spans="1:2" x14ac:dyDescent="0.2">
      <c r="A19" s="7" t="s">
        <v>59</v>
      </c>
      <c r="B19" s="1" t="s">
        <v>62</v>
      </c>
    </row>
    <row r="20" spans="1:2" x14ac:dyDescent="0.2">
      <c r="A20" s="7" t="s">
        <v>60</v>
      </c>
      <c r="B20" s="1" t="s">
        <v>63</v>
      </c>
    </row>
    <row r="21" spans="1:2" x14ac:dyDescent="0.2">
      <c r="A21" s="7" t="s">
        <v>61</v>
      </c>
      <c r="B21" s="1" t="s">
        <v>64</v>
      </c>
    </row>
    <row r="22" spans="1:2" x14ac:dyDescent="0.2">
      <c r="A22" s="7" t="s">
        <v>67</v>
      </c>
      <c r="B22" s="1" t="s">
        <v>65</v>
      </c>
    </row>
    <row r="23" spans="1:2" x14ac:dyDescent="0.2">
      <c r="A23" s="7" t="s">
        <v>68</v>
      </c>
      <c r="B23" s="1" t="s">
        <v>66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26"/>
  <sheetViews>
    <sheetView zoomScaleNormal="100" workbookViewId="0">
      <selection activeCell="E26" sqref="E26"/>
    </sheetView>
  </sheetViews>
  <sheetFormatPr baseColWidth="10" defaultColWidth="8.83203125" defaultRowHeight="15" x14ac:dyDescent="0.2"/>
  <cols>
    <col min="1" max="1" width="40.5" customWidth="1"/>
    <col min="2" max="2" width="9.6640625" customWidth="1"/>
    <col min="3" max="3" width="51.33203125" customWidth="1"/>
    <col min="4" max="4" width="16.33203125" customWidth="1"/>
    <col min="5" max="5" width="14.1640625" customWidth="1"/>
  </cols>
  <sheetData>
    <row r="1" spans="1:5" ht="44" customHeight="1" x14ac:dyDescent="0.2">
      <c r="A1" s="71" t="s">
        <v>33</v>
      </c>
      <c r="B1" s="72"/>
      <c r="C1" s="72"/>
      <c r="D1" s="72"/>
      <c r="E1" s="73"/>
    </row>
    <row r="2" spans="1:5" x14ac:dyDescent="0.2">
      <c r="A2" s="12"/>
      <c r="B2" s="12"/>
      <c r="C2" s="12"/>
      <c r="D2" s="12"/>
      <c r="E2" s="12"/>
    </row>
    <row r="3" spans="1:5" x14ac:dyDescent="0.2">
      <c r="A3" s="74" t="s">
        <v>43</v>
      </c>
      <c r="B3" s="74"/>
      <c r="C3" s="74"/>
      <c r="D3" s="74"/>
      <c r="E3" s="74"/>
    </row>
    <row r="4" spans="1:5" x14ac:dyDescent="0.2">
      <c r="A4" s="12"/>
      <c r="B4" s="12"/>
      <c r="C4" s="12"/>
      <c r="D4" s="12"/>
      <c r="E4" s="12"/>
    </row>
    <row r="5" spans="1:5" ht="47.5" customHeight="1" x14ac:dyDescent="0.2">
      <c r="A5" s="18" t="s">
        <v>1</v>
      </c>
      <c r="B5" s="18" t="s">
        <v>34</v>
      </c>
      <c r="C5" s="19" t="s">
        <v>35</v>
      </c>
      <c r="D5" s="19" t="s">
        <v>36</v>
      </c>
      <c r="E5" s="18" t="s">
        <v>37</v>
      </c>
    </row>
    <row r="6" spans="1:5" x14ac:dyDescent="0.2">
      <c r="A6" s="43"/>
      <c r="B6" s="44"/>
      <c r="C6" s="43"/>
      <c r="D6" s="45"/>
      <c r="E6" s="45">
        <f>SUM(D6*B6)</f>
        <v>0</v>
      </c>
    </row>
    <row r="7" spans="1:5" x14ac:dyDescent="0.2">
      <c r="A7" s="43"/>
      <c r="B7" s="44"/>
      <c r="C7" s="43"/>
      <c r="D7" s="45"/>
      <c r="E7" s="45">
        <f t="shared" ref="E7:E25" si="0">SUM(D7*B7)</f>
        <v>0</v>
      </c>
    </row>
    <row r="8" spans="1:5" x14ac:dyDescent="0.2">
      <c r="A8" s="43"/>
      <c r="B8" s="44"/>
      <c r="C8" s="43"/>
      <c r="D8" s="45"/>
      <c r="E8" s="45">
        <f t="shared" si="0"/>
        <v>0</v>
      </c>
    </row>
    <row r="9" spans="1:5" x14ac:dyDescent="0.2">
      <c r="A9" s="43"/>
      <c r="B9" s="44"/>
      <c r="C9" s="43"/>
      <c r="D9" s="45"/>
      <c r="E9" s="45">
        <f t="shared" si="0"/>
        <v>0</v>
      </c>
    </row>
    <row r="10" spans="1:5" x14ac:dyDescent="0.2">
      <c r="A10" s="43"/>
      <c r="B10" s="44"/>
      <c r="C10" s="43"/>
      <c r="D10" s="45"/>
      <c r="E10" s="45">
        <f t="shared" si="0"/>
        <v>0</v>
      </c>
    </row>
    <row r="11" spans="1:5" x14ac:dyDescent="0.2">
      <c r="A11" s="43"/>
      <c r="B11" s="44"/>
      <c r="C11" s="43"/>
      <c r="D11" s="45"/>
      <c r="E11" s="45">
        <f t="shared" si="0"/>
        <v>0</v>
      </c>
    </row>
    <row r="12" spans="1:5" x14ac:dyDescent="0.2">
      <c r="A12" s="43"/>
      <c r="B12" s="44"/>
      <c r="C12" s="43"/>
      <c r="D12" s="45"/>
      <c r="E12" s="45">
        <f t="shared" si="0"/>
        <v>0</v>
      </c>
    </row>
    <row r="13" spans="1:5" x14ac:dyDescent="0.2">
      <c r="A13" s="43"/>
      <c r="B13" s="44"/>
      <c r="C13" s="43"/>
      <c r="D13" s="45"/>
      <c r="E13" s="45">
        <f t="shared" si="0"/>
        <v>0</v>
      </c>
    </row>
    <row r="14" spans="1:5" x14ac:dyDescent="0.2">
      <c r="A14" s="43"/>
      <c r="B14" s="44"/>
      <c r="C14" s="43"/>
      <c r="D14" s="45"/>
      <c r="E14" s="45">
        <f t="shared" si="0"/>
        <v>0</v>
      </c>
    </row>
    <row r="15" spans="1:5" x14ac:dyDescent="0.2">
      <c r="A15" s="43"/>
      <c r="B15" s="44"/>
      <c r="C15" s="43"/>
      <c r="D15" s="45"/>
      <c r="E15" s="45">
        <f t="shared" si="0"/>
        <v>0</v>
      </c>
    </row>
    <row r="16" spans="1:5" x14ac:dyDescent="0.2">
      <c r="A16" s="43"/>
      <c r="B16" s="44"/>
      <c r="C16" s="43"/>
      <c r="D16" s="45"/>
      <c r="E16" s="45">
        <f t="shared" si="0"/>
        <v>0</v>
      </c>
    </row>
    <row r="17" spans="1:5" x14ac:dyDescent="0.2">
      <c r="A17" s="43"/>
      <c r="B17" s="44"/>
      <c r="C17" s="43"/>
      <c r="D17" s="45"/>
      <c r="E17" s="45">
        <f t="shared" si="0"/>
        <v>0</v>
      </c>
    </row>
    <row r="18" spans="1:5" x14ac:dyDescent="0.2">
      <c r="A18" s="43"/>
      <c r="B18" s="44"/>
      <c r="C18" s="43"/>
      <c r="D18" s="45"/>
      <c r="E18" s="45">
        <f t="shared" si="0"/>
        <v>0</v>
      </c>
    </row>
    <row r="19" spans="1:5" x14ac:dyDescent="0.2">
      <c r="A19" s="43"/>
      <c r="B19" s="44"/>
      <c r="C19" s="43"/>
      <c r="D19" s="45"/>
      <c r="E19" s="45">
        <f t="shared" si="0"/>
        <v>0</v>
      </c>
    </row>
    <row r="20" spans="1:5" x14ac:dyDescent="0.2">
      <c r="A20" s="43"/>
      <c r="B20" s="44"/>
      <c r="C20" s="43"/>
      <c r="D20" s="45"/>
      <c r="E20" s="45">
        <f t="shared" si="0"/>
        <v>0</v>
      </c>
    </row>
    <row r="21" spans="1:5" x14ac:dyDescent="0.2">
      <c r="A21" s="43"/>
      <c r="B21" s="44"/>
      <c r="C21" s="43"/>
      <c r="D21" s="45"/>
      <c r="E21" s="45">
        <f t="shared" si="0"/>
        <v>0</v>
      </c>
    </row>
    <row r="22" spans="1:5" x14ac:dyDescent="0.2">
      <c r="A22" s="43"/>
      <c r="B22" s="44"/>
      <c r="C22" s="43"/>
      <c r="D22" s="45"/>
      <c r="E22" s="45">
        <f t="shared" si="0"/>
        <v>0</v>
      </c>
    </row>
    <row r="23" spans="1:5" x14ac:dyDescent="0.2">
      <c r="A23" s="43"/>
      <c r="B23" s="44"/>
      <c r="C23" s="43"/>
      <c r="D23" s="45"/>
      <c r="E23" s="45">
        <f t="shared" si="0"/>
        <v>0</v>
      </c>
    </row>
    <row r="24" spans="1:5" x14ac:dyDescent="0.2">
      <c r="A24" s="43"/>
      <c r="B24" s="44"/>
      <c r="C24" s="43"/>
      <c r="D24" s="45"/>
      <c r="E24" s="45">
        <f t="shared" si="0"/>
        <v>0</v>
      </c>
    </row>
    <row r="25" spans="1:5" x14ac:dyDescent="0.2">
      <c r="A25" s="43"/>
      <c r="B25" s="44"/>
      <c r="C25" s="43"/>
      <c r="D25" s="45"/>
      <c r="E25" s="45">
        <f t="shared" si="0"/>
        <v>0</v>
      </c>
    </row>
    <row r="26" spans="1:5" x14ac:dyDescent="0.2">
      <c r="A26" s="46"/>
      <c r="B26" s="46"/>
      <c r="C26" s="58" t="s">
        <v>79</v>
      </c>
      <c r="D26" s="75"/>
      <c r="E26" s="37">
        <f>SUM(E6:E25)</f>
        <v>0</v>
      </c>
    </row>
  </sheetData>
  <mergeCells count="3">
    <mergeCell ref="A1:E1"/>
    <mergeCell ref="A3:E3"/>
    <mergeCell ref="C26:D26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7"/>
  <sheetViews>
    <sheetView zoomScaleNormal="100" workbookViewId="0">
      <selection activeCell="C16" sqref="C16"/>
    </sheetView>
  </sheetViews>
  <sheetFormatPr baseColWidth="10" defaultColWidth="8.83203125" defaultRowHeight="15" x14ac:dyDescent="0.2"/>
  <cols>
    <col min="1" max="1" width="45.1640625" customWidth="1"/>
    <col min="2" max="2" width="62.1640625" customWidth="1"/>
    <col min="3" max="3" width="14" customWidth="1"/>
  </cols>
  <sheetData>
    <row r="1" spans="1:4" ht="49.25" customHeight="1" x14ac:dyDescent="0.2">
      <c r="A1" s="71" t="s">
        <v>70</v>
      </c>
      <c r="B1" s="72"/>
      <c r="C1" s="72"/>
    </row>
    <row r="2" spans="1:4" x14ac:dyDescent="0.2">
      <c r="A2" s="12"/>
      <c r="B2" s="12"/>
      <c r="C2" s="12"/>
    </row>
    <row r="3" spans="1:4" x14ac:dyDescent="0.2">
      <c r="A3" s="74" t="s">
        <v>71</v>
      </c>
      <c r="B3" s="74"/>
      <c r="C3" s="74"/>
    </row>
    <row r="4" spans="1:4" x14ac:dyDescent="0.2">
      <c r="A4" s="12"/>
      <c r="B4" s="12"/>
      <c r="C4" s="12"/>
    </row>
    <row r="5" spans="1:4" ht="48.5" customHeight="1" x14ac:dyDescent="0.2">
      <c r="A5" s="18" t="s">
        <v>1</v>
      </c>
      <c r="B5" s="19" t="s">
        <v>2</v>
      </c>
      <c r="C5" s="19" t="s">
        <v>3</v>
      </c>
    </row>
    <row r="6" spans="1:4" x14ac:dyDescent="0.2">
      <c r="A6" s="43" t="s">
        <v>73</v>
      </c>
      <c r="B6" s="47"/>
      <c r="C6" s="48"/>
    </row>
    <row r="7" spans="1:4" x14ac:dyDescent="0.2">
      <c r="A7" s="43" t="s">
        <v>74</v>
      </c>
      <c r="B7" s="47"/>
      <c r="C7" s="48"/>
    </row>
    <row r="8" spans="1:4" x14ac:dyDescent="0.2">
      <c r="A8" s="43" t="s">
        <v>38</v>
      </c>
      <c r="B8" s="47"/>
      <c r="C8" s="48"/>
      <c r="D8" s="11"/>
    </row>
    <row r="9" spans="1:4" x14ac:dyDescent="0.2">
      <c r="A9" s="43" t="s">
        <v>39</v>
      </c>
      <c r="B9" s="47"/>
      <c r="C9" s="48"/>
    </row>
    <row r="10" spans="1:4" x14ac:dyDescent="0.2">
      <c r="A10" s="43" t="s">
        <v>40</v>
      </c>
      <c r="B10" s="47"/>
      <c r="C10" s="48"/>
    </row>
    <row r="11" spans="1:4" x14ac:dyDescent="0.2">
      <c r="A11" s="43" t="s">
        <v>41</v>
      </c>
      <c r="B11" s="47"/>
      <c r="C11" s="48"/>
    </row>
    <row r="12" spans="1:4" x14ac:dyDescent="0.2">
      <c r="A12" s="47" t="s">
        <v>75</v>
      </c>
      <c r="B12" s="47"/>
      <c r="C12" s="48"/>
    </row>
    <row r="13" spans="1:4" x14ac:dyDescent="0.2">
      <c r="A13" s="47"/>
      <c r="B13" s="47"/>
      <c r="C13" s="48"/>
    </row>
    <row r="14" spans="1:4" x14ac:dyDescent="0.2">
      <c r="A14" s="47"/>
      <c r="B14" s="47"/>
      <c r="C14" s="48"/>
    </row>
    <row r="15" spans="1:4" x14ac:dyDescent="0.2">
      <c r="A15" s="47"/>
      <c r="B15" s="47"/>
      <c r="C15" s="48"/>
    </row>
    <row r="16" spans="1:4" x14ac:dyDescent="0.2">
      <c r="A16" s="12"/>
      <c r="B16" s="12"/>
      <c r="C16" s="49">
        <f>SUM(C8:C15)</f>
        <v>0</v>
      </c>
    </row>
    <row r="17" spans="3:3" x14ac:dyDescent="0.2">
      <c r="C17" s="8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Vehicle</vt:lpstr>
      <vt:lpstr>Sheet2</vt:lpstr>
      <vt:lpstr>Vehicle Inventory</vt:lpstr>
      <vt:lpstr>Additional Requirements</vt:lpstr>
      <vt:lpstr>'Additional Requirements'!Print_Area</vt:lpstr>
      <vt:lpstr>Vehicle!Print_Area</vt:lpstr>
      <vt:lpstr>'Vehicle Inventory'!Print_Area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Harraway</dc:creator>
  <cp:lastModifiedBy>Microsoft Office User</cp:lastModifiedBy>
  <cp:lastPrinted>2022-03-24T19:59:04Z</cp:lastPrinted>
  <dcterms:created xsi:type="dcterms:W3CDTF">2021-12-08T14:26:10Z</dcterms:created>
  <dcterms:modified xsi:type="dcterms:W3CDTF">2022-04-06T09:58:54Z</dcterms:modified>
</cp:coreProperties>
</file>